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ABF\"/>
    </mc:Choice>
  </mc:AlternateContent>
  <bookViews>
    <workbookView xWindow="120" yWindow="120" windowWidth="18795" windowHeight="12525"/>
  </bookViews>
  <sheets>
    <sheet name="LPU-EVP" sheetId="1" r:id="rId1"/>
    <sheet name="LPU-EVP (Vertreterprovision)" sheetId="2" r:id="rId2"/>
  </sheets>
  <definedNames>
    <definedName name="_xlnm.Print_Area" localSheetId="0">'LPU-EVP'!$A$1:$D$12</definedName>
    <definedName name="_xlnm.Print_Area" localSheetId="1">'LPU-EVP (Vertreterprovision)'!#REF!</definedName>
  </definedNames>
  <calcPr calcId="152511"/>
</workbook>
</file>

<file path=xl/calcChain.xml><?xml version="1.0" encoding="utf-8"?>
<calcChain xmlns="http://schemas.openxmlformats.org/spreadsheetml/2006/main">
  <c r="E12" i="2" l="1"/>
  <c r="F10" i="2"/>
  <c r="F9" i="2" s="1"/>
  <c r="E13" i="2"/>
  <c r="E8" i="2"/>
  <c r="E7" i="2"/>
  <c r="F6" i="2"/>
  <c r="F5" i="2"/>
  <c r="E4" i="2"/>
  <c r="E3" i="2"/>
  <c r="E5" i="2" s="1"/>
  <c r="D3" i="2"/>
  <c r="D5" i="2"/>
  <c r="F5" i="1" l="1"/>
  <c r="E3" i="1" l="1"/>
  <c r="F10" i="1"/>
  <c r="F11" i="1" s="1"/>
  <c r="E8" i="1"/>
  <c r="E7" i="1" s="1"/>
  <c r="F6" i="1"/>
  <c r="E4" i="1"/>
  <c r="D3" i="1"/>
  <c r="D5" i="1" s="1"/>
  <c r="D6" i="1" l="1"/>
  <c r="D7" i="1" s="1"/>
  <c r="E5" i="1"/>
  <c r="D6" i="2"/>
  <c r="D7" i="2" s="1"/>
  <c r="D8" i="2" s="1"/>
  <c r="D9" i="2" s="1"/>
  <c r="D10" i="2" l="1"/>
  <c r="D11" i="2"/>
  <c r="D12" i="2" s="1"/>
  <c r="D13" i="2" s="1"/>
  <c r="D8" i="1"/>
  <c r="D9" i="1" s="1"/>
  <c r="D10" i="1" l="1"/>
  <c r="D11" i="1" s="1"/>
</calcChain>
</file>

<file path=xl/sharedStrings.xml><?xml version="1.0" encoding="utf-8"?>
<sst xmlns="http://schemas.openxmlformats.org/spreadsheetml/2006/main" count="44" uniqueCount="16">
  <si>
    <t>=</t>
  </si>
  <si>
    <t>Lieferskonto</t>
  </si>
  <si>
    <t>+</t>
  </si>
  <si>
    <t>Langfristige Preisuntergrenze</t>
  </si>
  <si>
    <t>Barverkaufspreis</t>
  </si>
  <si>
    <t>Zielverkaufspreis</t>
  </si>
  <si>
    <t>Listenverkaufspreis (Nettoverkaufspreis)</t>
  </si>
  <si>
    <t>Gewinnaufschlag</t>
  </si>
  <si>
    <t>Umsatzsteuer</t>
  </si>
  <si>
    <t>Bezugskosten (Verpackung, Fracht, Rollgeld, Versicherung, Zoll)</t>
  </si>
  <si>
    <t>Kalkulation des Listenpreises für Endverbraucher</t>
  </si>
  <si>
    <t>Listenverkaufspreis 
(Endverbraucherpreis brutto)</t>
  </si>
  <si>
    <t>Rabatt / Bonus</t>
  </si>
  <si>
    <t>Vertreterprovision</t>
  </si>
  <si>
    <t xml:space="preserve">Barverkaufspreis </t>
  </si>
  <si>
    <t>vorläufiger Verkaufspreis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</si>
</sst>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hair">
        <color theme="4" tint="-0.499984740745262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4" tint="-0.499984740745262"/>
      </left>
      <right style="hair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hair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hair">
        <color theme="4" tint="-0.499984740745262"/>
      </right>
      <top style="medium">
        <color theme="4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/>
    <xf numFmtId="9" fontId="4" fillId="3" borderId="1" xfId="0" applyNumberFormat="1" applyFont="1" applyFill="1" applyBorder="1" applyAlignment="1">
      <alignment horizontal="center" vertical="center" wrapText="1"/>
    </xf>
    <xf numFmtId="44" fontId="4" fillId="3" borderId="2" xfId="1" applyNumberFormat="1" applyFont="1" applyFill="1" applyBorder="1" applyAlignment="1" applyProtection="1">
      <alignment vertical="center" wrapText="1"/>
      <protection locked="0"/>
    </xf>
    <xf numFmtId="9" fontId="5" fillId="4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9" fontId="5" fillId="4" borderId="0" xfId="2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9" fontId="5" fillId="4" borderId="0" xfId="0" applyNumberFormat="1" applyFont="1" applyFill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44" fontId="4" fillId="3" borderId="11" xfId="1" applyNumberFormat="1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6" fillId="3" borderId="1" xfId="0" applyNumberFormat="1" applyFont="1" applyFill="1" applyBorder="1" applyAlignment="1" applyProtection="1">
      <alignment horizontal="center" vertical="center" wrapText="1"/>
    </xf>
    <xf numFmtId="44" fontId="6" fillId="3" borderId="2" xfId="1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6" xfId="1" applyNumberFormat="1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9" fontId="6" fillId="3" borderId="8" xfId="2" applyNumberFormat="1" applyFont="1" applyFill="1" applyBorder="1" applyAlignment="1" applyProtection="1">
      <alignment horizontal="center" vertical="center" wrapText="1"/>
      <protection locked="0"/>
    </xf>
    <xf numFmtId="44" fontId="6" fillId="3" borderId="13" xfId="1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44" fontId="6" fillId="3" borderId="11" xfId="1" applyNumberFormat="1" applyFont="1" applyFill="1" applyBorder="1" applyAlignment="1" applyProtection="1">
      <alignment vertical="center" wrapText="1"/>
      <protection locked="0"/>
    </xf>
    <xf numFmtId="0" fontId="7" fillId="3" borderId="12" xfId="0" applyFont="1" applyFill="1" applyBorder="1" applyAlignment="1">
      <alignment horizontal="center" vertical="center" wrapText="1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06" name="AutoShape 8"/>
        <xdr:cNvSpPr>
          <a:spLocks/>
        </xdr:cNvSpPr>
      </xdr:nvSpPr>
      <xdr:spPr bwMode="auto">
        <a:xfrm>
          <a:off x="4876800" y="3362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177362</xdr:colOff>
      <xdr:row>1</xdr:row>
      <xdr:rowOff>190500</xdr:rowOff>
    </xdr:from>
    <xdr:to>
      <xdr:col>4</xdr:col>
      <xdr:colOff>177362</xdr:colOff>
      <xdr:row>4</xdr:row>
      <xdr:rowOff>118241</xdr:rowOff>
    </xdr:to>
    <xdr:cxnSp macro="">
      <xdr:nvCxnSpPr>
        <xdr:cNvPr id="3" name="Gerade Verbindung mit Pfeil 2"/>
        <xdr:cNvCxnSpPr/>
      </xdr:nvCxnSpPr>
      <xdr:spPr>
        <a:xfrm>
          <a:off x="5143500" y="512379"/>
          <a:ext cx="0" cy="978776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236484</xdr:colOff>
      <xdr:row>8</xdr:row>
      <xdr:rowOff>183932</xdr:rowOff>
    </xdr:from>
    <xdr:to>
      <xdr:col>5</xdr:col>
      <xdr:colOff>236484</xdr:colOff>
      <xdr:row>10</xdr:row>
      <xdr:rowOff>188173</xdr:rowOff>
    </xdr:to>
    <xdr:cxnSp macro="">
      <xdr:nvCxnSpPr>
        <xdr:cNvPr id="5" name="Gerade Verbindung mit Pfeil 4"/>
        <xdr:cNvCxnSpPr/>
      </xdr:nvCxnSpPr>
      <xdr:spPr>
        <a:xfrm>
          <a:off x="5964622" y="2844363"/>
          <a:ext cx="0" cy="648000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197069</xdr:colOff>
      <xdr:row>6</xdr:row>
      <xdr:rowOff>216777</xdr:rowOff>
    </xdr:from>
    <xdr:to>
      <xdr:col>4</xdr:col>
      <xdr:colOff>197070</xdr:colOff>
      <xdr:row>8</xdr:row>
      <xdr:rowOff>149018</xdr:rowOff>
    </xdr:to>
    <xdr:cxnSp macro="">
      <xdr:nvCxnSpPr>
        <xdr:cNvPr id="6" name="Gerade Verbindung mit Pfeil 5"/>
        <xdr:cNvCxnSpPr/>
      </xdr:nvCxnSpPr>
      <xdr:spPr>
        <a:xfrm flipV="1">
          <a:off x="5163207" y="2233449"/>
          <a:ext cx="1" cy="576000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224662</xdr:colOff>
      <xdr:row>4</xdr:row>
      <xdr:rowOff>244363</xdr:rowOff>
    </xdr:from>
    <xdr:to>
      <xdr:col>5</xdr:col>
      <xdr:colOff>224663</xdr:colOff>
      <xdr:row>6</xdr:row>
      <xdr:rowOff>176605</xdr:rowOff>
    </xdr:to>
    <xdr:cxnSp macro="">
      <xdr:nvCxnSpPr>
        <xdr:cNvPr id="9" name="Gerade Verbindung mit Pfeil 8"/>
        <xdr:cNvCxnSpPr/>
      </xdr:nvCxnSpPr>
      <xdr:spPr>
        <a:xfrm flipV="1">
          <a:off x="5952800" y="1617277"/>
          <a:ext cx="1" cy="576000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137947</xdr:colOff>
      <xdr:row>1</xdr:row>
      <xdr:rowOff>6570</xdr:rowOff>
    </xdr:from>
    <xdr:to>
      <xdr:col>6</xdr:col>
      <xdr:colOff>604346</xdr:colOff>
      <xdr:row>4</xdr:row>
      <xdr:rowOff>170796</xdr:rowOff>
    </xdr:to>
    <xdr:sp macro="" textlink="">
      <xdr:nvSpPr>
        <xdr:cNvPr id="4" name="Richtungspfeil 3"/>
        <xdr:cNvSpPr/>
      </xdr:nvSpPr>
      <xdr:spPr>
        <a:xfrm rot="5400000">
          <a:off x="6095999" y="702880"/>
          <a:ext cx="1215261" cy="466399"/>
        </a:xfrm>
        <a:prstGeom prst="homePlate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accent1">
                  <a:lumMod val="50000"/>
                </a:schemeClr>
              </a:solidFill>
            </a:rPr>
            <a:t>Vorwärts-kalkulation</a:t>
          </a:r>
        </a:p>
      </xdr:txBody>
    </xdr:sp>
    <xdr:clientData/>
  </xdr:twoCellAnchor>
  <xdr:twoCellAnchor>
    <xdr:from>
      <xdr:col>6</xdr:col>
      <xdr:colOff>139259</xdr:colOff>
      <xdr:row>4</xdr:row>
      <xdr:rowOff>190499</xdr:rowOff>
    </xdr:from>
    <xdr:to>
      <xdr:col>6</xdr:col>
      <xdr:colOff>605658</xdr:colOff>
      <xdr:row>8</xdr:row>
      <xdr:rowOff>321878</xdr:rowOff>
    </xdr:to>
    <xdr:sp macro="" textlink="">
      <xdr:nvSpPr>
        <xdr:cNvPr id="10" name="Richtungspfeil 9"/>
        <xdr:cNvSpPr/>
      </xdr:nvSpPr>
      <xdr:spPr>
        <a:xfrm rot="5400000" flipH="1">
          <a:off x="5995494" y="2039661"/>
          <a:ext cx="1418896" cy="466399"/>
        </a:xfrm>
        <a:prstGeom prst="homePlate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de-DE" sz="1100">
              <a:solidFill>
                <a:schemeClr val="accent1">
                  <a:lumMod val="50000"/>
                </a:schemeClr>
              </a:solidFill>
            </a:rPr>
            <a:t>Rückwärts-kalkulation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177362</xdr:colOff>
      <xdr:row>1</xdr:row>
      <xdr:rowOff>190500</xdr:rowOff>
    </xdr:from>
    <xdr:to>
      <xdr:col>4</xdr:col>
      <xdr:colOff>177362</xdr:colOff>
      <xdr:row>4</xdr:row>
      <xdr:rowOff>118241</xdr:rowOff>
    </xdr:to>
    <xdr:cxnSp macro="">
      <xdr:nvCxnSpPr>
        <xdr:cNvPr id="2" name="Gerade Verbindung mit Pfeil 1"/>
        <xdr:cNvCxnSpPr/>
      </xdr:nvCxnSpPr>
      <xdr:spPr>
        <a:xfrm>
          <a:off x="5149412" y="514350"/>
          <a:ext cx="0" cy="985016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236484</xdr:colOff>
      <xdr:row>10</xdr:row>
      <xdr:rowOff>183932</xdr:rowOff>
    </xdr:from>
    <xdr:to>
      <xdr:col>4</xdr:col>
      <xdr:colOff>236484</xdr:colOff>
      <xdr:row>12</xdr:row>
      <xdr:rowOff>188173</xdr:rowOff>
    </xdr:to>
    <xdr:cxnSp macro="">
      <xdr:nvCxnSpPr>
        <xdr:cNvPr id="3" name="Gerade Verbindung mit Pfeil 2"/>
        <xdr:cNvCxnSpPr/>
      </xdr:nvCxnSpPr>
      <xdr:spPr>
        <a:xfrm>
          <a:off x="5894334" y="2860457"/>
          <a:ext cx="0" cy="651941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197069</xdr:colOff>
      <xdr:row>6</xdr:row>
      <xdr:rowOff>216777</xdr:rowOff>
    </xdr:from>
    <xdr:to>
      <xdr:col>4</xdr:col>
      <xdr:colOff>197070</xdr:colOff>
      <xdr:row>8</xdr:row>
      <xdr:rowOff>149018</xdr:rowOff>
    </xdr:to>
    <xdr:cxnSp macro="">
      <xdr:nvCxnSpPr>
        <xdr:cNvPr id="4" name="Gerade Verbindung mit Pfeil 3"/>
        <xdr:cNvCxnSpPr/>
      </xdr:nvCxnSpPr>
      <xdr:spPr>
        <a:xfrm flipV="1">
          <a:off x="5169119" y="2245602"/>
          <a:ext cx="1" cy="579941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224662</xdr:colOff>
      <xdr:row>4</xdr:row>
      <xdr:rowOff>244363</xdr:rowOff>
    </xdr:from>
    <xdr:to>
      <xdr:col>5</xdr:col>
      <xdr:colOff>224663</xdr:colOff>
      <xdr:row>6</xdr:row>
      <xdr:rowOff>176605</xdr:rowOff>
    </xdr:to>
    <xdr:cxnSp macro="">
      <xdr:nvCxnSpPr>
        <xdr:cNvPr id="5" name="Gerade Verbindung mit Pfeil 4"/>
        <xdr:cNvCxnSpPr/>
      </xdr:nvCxnSpPr>
      <xdr:spPr>
        <a:xfrm flipV="1">
          <a:off x="5882512" y="1625488"/>
          <a:ext cx="1" cy="579942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137947</xdr:colOff>
      <xdr:row>1</xdr:row>
      <xdr:rowOff>6570</xdr:rowOff>
    </xdr:from>
    <xdr:to>
      <xdr:col>6</xdr:col>
      <xdr:colOff>604346</xdr:colOff>
      <xdr:row>4</xdr:row>
      <xdr:rowOff>170796</xdr:rowOff>
    </xdr:to>
    <xdr:sp macro="" textlink="">
      <xdr:nvSpPr>
        <xdr:cNvPr id="6" name="Richtungspfeil 5"/>
        <xdr:cNvSpPr/>
      </xdr:nvSpPr>
      <xdr:spPr>
        <a:xfrm rot="5400000">
          <a:off x="6104046" y="707971"/>
          <a:ext cx="1221501" cy="466399"/>
        </a:xfrm>
        <a:prstGeom prst="homePlate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accent1">
                  <a:lumMod val="50000"/>
                </a:schemeClr>
              </a:solidFill>
            </a:rPr>
            <a:t>Vorwärts-kalkulation</a:t>
          </a:r>
        </a:p>
      </xdr:txBody>
    </xdr:sp>
    <xdr:clientData/>
  </xdr:twoCellAnchor>
  <xdr:twoCellAnchor>
    <xdr:from>
      <xdr:col>6</xdr:col>
      <xdr:colOff>139259</xdr:colOff>
      <xdr:row>4</xdr:row>
      <xdr:rowOff>190499</xdr:rowOff>
    </xdr:from>
    <xdr:to>
      <xdr:col>6</xdr:col>
      <xdr:colOff>605658</xdr:colOff>
      <xdr:row>11</xdr:row>
      <xdr:rowOff>0</xdr:rowOff>
    </xdr:to>
    <xdr:sp macro="" textlink="">
      <xdr:nvSpPr>
        <xdr:cNvPr id="7" name="Richtungspfeil 6"/>
        <xdr:cNvSpPr/>
      </xdr:nvSpPr>
      <xdr:spPr>
        <a:xfrm rot="5400000" flipH="1">
          <a:off x="5551677" y="2362362"/>
          <a:ext cx="2059782" cy="466399"/>
        </a:xfrm>
        <a:prstGeom prst="homePlate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de-DE" sz="1100">
              <a:solidFill>
                <a:schemeClr val="accent1">
                  <a:lumMod val="50000"/>
                </a:schemeClr>
              </a:solidFill>
            </a:rPr>
            <a:t>Rückwärtskalkulation</a:t>
          </a:r>
        </a:p>
      </xdr:txBody>
    </xdr:sp>
    <xdr:clientData/>
  </xdr:twoCellAnchor>
  <xdr:twoCellAnchor>
    <xdr:from>
      <xdr:col>5</xdr:col>
      <xdr:colOff>197069</xdr:colOff>
      <xdr:row>8</xdr:row>
      <xdr:rowOff>216777</xdr:rowOff>
    </xdr:from>
    <xdr:to>
      <xdr:col>5</xdr:col>
      <xdr:colOff>197070</xdr:colOff>
      <xdr:row>10</xdr:row>
      <xdr:rowOff>149018</xdr:rowOff>
    </xdr:to>
    <xdr:cxnSp macro="">
      <xdr:nvCxnSpPr>
        <xdr:cNvPr id="8" name="Gerade Verbindung mit Pfeil 7"/>
        <xdr:cNvCxnSpPr/>
      </xdr:nvCxnSpPr>
      <xdr:spPr>
        <a:xfrm flipV="1">
          <a:off x="4882178" y="2234886"/>
          <a:ext cx="1" cy="57517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45" zoomScaleNormal="145" workbookViewId="0">
      <selection activeCell="E2" sqref="E2:G11"/>
    </sheetView>
  </sheetViews>
  <sheetFormatPr baseColWidth="10" defaultRowHeight="12.75" x14ac:dyDescent="0.2"/>
  <cols>
    <col min="1" max="1" width="3.85546875" style="4" customWidth="1"/>
    <col min="2" max="2" width="46.140625" style="5" customWidth="1"/>
    <col min="3" max="3" width="11.5703125" style="5" customWidth="1"/>
    <col min="4" max="4" width="13" style="8" customWidth="1"/>
    <col min="5" max="6" width="10.28515625" style="5" customWidth="1"/>
    <col min="7" max="16384" width="11.42578125" style="5"/>
  </cols>
  <sheetData>
    <row r="1" spans="1:6" ht="25.5" customHeight="1" thickBot="1" x14ac:dyDescent="0.25">
      <c r="A1" s="18" t="s">
        <v>10</v>
      </c>
      <c r="B1" s="19"/>
      <c r="C1" s="19"/>
      <c r="D1" s="20"/>
      <c r="E1" s="4"/>
    </row>
    <row r="2" spans="1:6" ht="25.5" customHeight="1" thickBot="1" x14ac:dyDescent="0.25">
      <c r="A2" s="43"/>
      <c r="B2" s="21" t="s">
        <v>3</v>
      </c>
      <c r="C2" s="9"/>
      <c r="D2" s="10">
        <v>3.5</v>
      </c>
      <c r="E2" s="11">
        <v>1</v>
      </c>
      <c r="F2" s="12"/>
    </row>
    <row r="3" spans="1:6" ht="25.5" customHeight="1" x14ac:dyDescent="0.2">
      <c r="A3" s="35" t="s">
        <v>2</v>
      </c>
      <c r="B3" s="36" t="s">
        <v>7</v>
      </c>
      <c r="C3" s="37">
        <v>0.1</v>
      </c>
      <c r="D3" s="38">
        <f>D2*$C$3</f>
        <v>0.35000000000000003</v>
      </c>
      <c r="E3" s="11">
        <f>C3</f>
        <v>0.1</v>
      </c>
      <c r="F3" s="12"/>
    </row>
    <row r="4" spans="1:6" ht="32.25" thickBot="1" x14ac:dyDescent="0.25">
      <c r="A4" s="39" t="s">
        <v>2</v>
      </c>
      <c r="B4" s="40" t="s">
        <v>9</v>
      </c>
      <c r="C4" s="41"/>
      <c r="D4" s="42">
        <v>0.7</v>
      </c>
      <c r="E4" s="13">
        <f>D4/D2</f>
        <v>0.19999999999999998</v>
      </c>
      <c r="F4" s="12"/>
    </row>
    <row r="5" spans="1:6" ht="25.5" customHeight="1" thickBot="1" x14ac:dyDescent="0.25">
      <c r="A5" s="30" t="s">
        <v>0</v>
      </c>
      <c r="B5" s="31" t="s">
        <v>4</v>
      </c>
      <c r="C5" s="32"/>
      <c r="D5" s="34">
        <f>SUM(D2:D4)</f>
        <v>4.55</v>
      </c>
      <c r="E5" s="11">
        <f>SUM(E2:E4)</f>
        <v>1.3</v>
      </c>
      <c r="F5" s="14">
        <f>F7-F6</f>
        <v>0.98</v>
      </c>
    </row>
    <row r="6" spans="1:6" ht="25.5" customHeight="1" thickBot="1" x14ac:dyDescent="0.25">
      <c r="A6" s="26" t="s">
        <v>2</v>
      </c>
      <c r="B6" s="27" t="s">
        <v>1</v>
      </c>
      <c r="C6" s="33">
        <v>0.02</v>
      </c>
      <c r="D6" s="29">
        <f>D5*C6/(100%-C6)</f>
        <v>9.285714285714286E-2</v>
      </c>
      <c r="E6" s="12"/>
      <c r="F6" s="14">
        <f>C6</f>
        <v>0.02</v>
      </c>
    </row>
    <row r="7" spans="1:6" ht="25.5" customHeight="1" thickBot="1" x14ac:dyDescent="0.25">
      <c r="A7" s="30" t="s">
        <v>0</v>
      </c>
      <c r="B7" s="31" t="s">
        <v>5</v>
      </c>
      <c r="C7" s="32"/>
      <c r="D7" s="34">
        <f>D5+D6</f>
        <v>4.6428571428571423</v>
      </c>
      <c r="E7" s="14">
        <f>E9-E8</f>
        <v>0.7</v>
      </c>
      <c r="F7" s="14">
        <v>1</v>
      </c>
    </row>
    <row r="8" spans="1:6" ht="25.5" customHeight="1" thickBot="1" x14ac:dyDescent="0.25">
      <c r="A8" s="26" t="s">
        <v>2</v>
      </c>
      <c r="B8" s="27" t="s">
        <v>12</v>
      </c>
      <c r="C8" s="33">
        <v>0.3</v>
      </c>
      <c r="D8" s="29">
        <f>D7*C8/(100%-C8)</f>
        <v>1.9897959183673466</v>
      </c>
      <c r="E8" s="14">
        <f>C8</f>
        <v>0.3</v>
      </c>
      <c r="F8" s="12"/>
    </row>
    <row r="9" spans="1:6" ht="25.5" customHeight="1" thickBot="1" x14ac:dyDescent="0.25">
      <c r="A9" s="30" t="s">
        <v>0</v>
      </c>
      <c r="B9" s="31" t="s">
        <v>6</v>
      </c>
      <c r="C9" s="32"/>
      <c r="D9" s="34">
        <f>SUM(D7:D8)</f>
        <v>6.6326530612244889</v>
      </c>
      <c r="E9" s="14">
        <v>1</v>
      </c>
      <c r="F9" s="11">
        <v>1</v>
      </c>
    </row>
    <row r="10" spans="1:6" ht="25.5" customHeight="1" thickBot="1" x14ac:dyDescent="0.25">
      <c r="A10" s="26" t="s">
        <v>2</v>
      </c>
      <c r="B10" s="27" t="s">
        <v>8</v>
      </c>
      <c r="C10" s="28">
        <v>0.19</v>
      </c>
      <c r="D10" s="29">
        <f>D9*C10</f>
        <v>1.260204081632653</v>
      </c>
      <c r="E10" s="15"/>
      <c r="F10" s="11">
        <f>C10</f>
        <v>0.19</v>
      </c>
    </row>
    <row r="11" spans="1:6" s="6" customFormat="1" ht="32.25" thickBot="1" x14ac:dyDescent="0.25">
      <c r="A11" s="22" t="s">
        <v>0</v>
      </c>
      <c r="B11" s="23" t="s">
        <v>11</v>
      </c>
      <c r="C11" s="24"/>
      <c r="D11" s="25">
        <f>SUM(D9:D10)</f>
        <v>7.8928571428571423</v>
      </c>
      <c r="E11" s="16"/>
      <c r="F11" s="17">
        <f>SUM(F9:F10)</f>
        <v>1.19</v>
      </c>
    </row>
    <row r="12" spans="1:6" x14ac:dyDescent="0.2">
      <c r="A12" s="6"/>
      <c r="B12" s="6"/>
      <c r="C12" s="7"/>
      <c r="E12" s="4"/>
    </row>
  </sheetData>
  <mergeCells count="1">
    <mergeCell ref="A1:D1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D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145" zoomScaleNormal="145" workbookViewId="0">
      <selection activeCell="H9" sqref="H9"/>
    </sheetView>
  </sheetViews>
  <sheetFormatPr baseColWidth="10" defaultRowHeight="12.75" x14ac:dyDescent="0.2"/>
  <cols>
    <col min="2" max="2" width="34.28515625" bestFit="1" customWidth="1"/>
    <col min="4" max="4" width="13.140625" bestFit="1" customWidth="1"/>
  </cols>
  <sheetData>
    <row r="1" spans="1:7" ht="25.5" customHeight="1" thickBot="1" x14ac:dyDescent="0.25">
      <c r="A1" s="18" t="s">
        <v>10</v>
      </c>
      <c r="B1" s="19"/>
      <c r="C1" s="19"/>
      <c r="D1" s="20"/>
    </row>
    <row r="2" spans="1:7" ht="25.5" customHeight="1" thickBot="1" x14ac:dyDescent="0.25">
      <c r="A2" s="43"/>
      <c r="B2" s="21" t="s">
        <v>3</v>
      </c>
      <c r="C2" s="9"/>
      <c r="D2" s="10">
        <v>3.5</v>
      </c>
      <c r="E2" s="11">
        <v>1</v>
      </c>
      <c r="F2" s="12"/>
      <c r="G2" s="5"/>
    </row>
    <row r="3" spans="1:7" ht="25.5" customHeight="1" x14ac:dyDescent="0.2">
      <c r="A3" s="35" t="s">
        <v>2</v>
      </c>
      <c r="B3" s="36" t="s">
        <v>7</v>
      </c>
      <c r="C3" s="37">
        <v>0.1</v>
      </c>
      <c r="D3" s="38">
        <f>D2*$C$3</f>
        <v>0.35000000000000003</v>
      </c>
      <c r="E3" s="11">
        <f>C3</f>
        <v>0.1</v>
      </c>
      <c r="F3" s="12"/>
      <c r="G3" s="5"/>
    </row>
    <row r="4" spans="1:7" ht="32.25" thickBot="1" x14ac:dyDescent="0.25">
      <c r="A4" s="39" t="s">
        <v>2</v>
      </c>
      <c r="B4" s="40" t="s">
        <v>9</v>
      </c>
      <c r="C4" s="41"/>
      <c r="D4" s="42">
        <v>0.7</v>
      </c>
      <c r="E4" s="13">
        <f>D4/D2</f>
        <v>0.19999999999999998</v>
      </c>
      <c r="F4" s="12"/>
      <c r="G4" s="5"/>
    </row>
    <row r="5" spans="1:7" ht="25.5" customHeight="1" thickBot="1" x14ac:dyDescent="0.25">
      <c r="A5" s="30" t="s">
        <v>0</v>
      </c>
      <c r="B5" s="31" t="s">
        <v>15</v>
      </c>
      <c r="C5" s="32"/>
      <c r="D5" s="34">
        <f>SUM(D2:D4)</f>
        <v>4.55</v>
      </c>
      <c r="E5" s="11">
        <f>SUM(E2:E4)</f>
        <v>1.3</v>
      </c>
      <c r="F5" s="14">
        <f>F7-F6</f>
        <v>0.95</v>
      </c>
      <c r="G5" s="5"/>
    </row>
    <row r="6" spans="1:7" ht="25.5" customHeight="1" thickBot="1" x14ac:dyDescent="0.25">
      <c r="A6" s="26" t="s">
        <v>2</v>
      </c>
      <c r="B6" s="27" t="s">
        <v>13</v>
      </c>
      <c r="C6" s="33">
        <v>0.05</v>
      </c>
      <c r="D6" s="29">
        <f>D5/(100%-C6)*C6</f>
        <v>0.23947368421052634</v>
      </c>
      <c r="E6" s="12"/>
      <c r="F6" s="14">
        <f>C6</f>
        <v>0.05</v>
      </c>
      <c r="G6" s="5"/>
    </row>
    <row r="7" spans="1:7" ht="25.5" customHeight="1" thickBot="1" x14ac:dyDescent="0.25">
      <c r="A7" s="30" t="s">
        <v>0</v>
      </c>
      <c r="B7" s="31" t="s">
        <v>14</v>
      </c>
      <c r="C7" s="32"/>
      <c r="D7" s="34">
        <f>D5+D6</f>
        <v>4.7894736842105265</v>
      </c>
      <c r="E7" s="14">
        <f>E9-E8</f>
        <v>0.98</v>
      </c>
      <c r="F7" s="14">
        <v>1</v>
      </c>
      <c r="G7" s="5"/>
    </row>
    <row r="8" spans="1:7" ht="25.5" customHeight="1" thickBot="1" x14ac:dyDescent="0.25">
      <c r="A8" s="26" t="s">
        <v>2</v>
      </c>
      <c r="B8" s="27" t="s">
        <v>1</v>
      </c>
      <c r="C8" s="33">
        <v>0.02</v>
      </c>
      <c r="D8" s="29">
        <f>D7*C8/(100%-C8)</f>
        <v>9.7744360902255648E-2</v>
      </c>
      <c r="E8" s="14">
        <f>C8</f>
        <v>0.02</v>
      </c>
      <c r="F8" s="12"/>
      <c r="G8" s="5"/>
    </row>
    <row r="9" spans="1:7" ht="25.5" customHeight="1" thickBot="1" x14ac:dyDescent="0.25">
      <c r="A9" s="30" t="s">
        <v>0</v>
      </c>
      <c r="B9" s="31" t="s">
        <v>5</v>
      </c>
      <c r="C9" s="32"/>
      <c r="D9" s="34">
        <f>D5+D8+D6</f>
        <v>4.8872180451127818</v>
      </c>
      <c r="E9" s="14">
        <v>1</v>
      </c>
      <c r="F9" s="14">
        <f>F11-F10</f>
        <v>0.7</v>
      </c>
      <c r="G9" s="5"/>
    </row>
    <row r="10" spans="1:7" ht="25.5" customHeight="1" thickBot="1" x14ac:dyDescent="0.25">
      <c r="A10" s="26" t="s">
        <v>2</v>
      </c>
      <c r="B10" s="27" t="s">
        <v>12</v>
      </c>
      <c r="C10" s="33">
        <v>0.3</v>
      </c>
      <c r="D10" s="29">
        <f>D9*C10/(100%-C10)</f>
        <v>2.0945220193340495</v>
      </c>
      <c r="E10" s="15"/>
      <c r="F10" s="14">
        <f>C10</f>
        <v>0.3</v>
      </c>
      <c r="G10" s="5"/>
    </row>
    <row r="11" spans="1:7" ht="25.5" customHeight="1" thickBot="1" x14ac:dyDescent="0.25">
      <c r="A11" s="30" t="s">
        <v>0</v>
      </c>
      <c r="B11" s="31" t="s">
        <v>6</v>
      </c>
      <c r="C11" s="32"/>
      <c r="D11" s="34">
        <f>SUM(D9:D10)</f>
        <v>6.9817400644468313</v>
      </c>
      <c r="E11" s="11">
        <v>1</v>
      </c>
      <c r="F11" s="14">
        <v>1</v>
      </c>
      <c r="G11" s="6"/>
    </row>
    <row r="12" spans="1:7" s="2" customFormat="1" ht="25.5" customHeight="1" thickBot="1" x14ac:dyDescent="0.25">
      <c r="A12" s="26" t="s">
        <v>2</v>
      </c>
      <c r="B12" s="27" t="s">
        <v>8</v>
      </c>
      <c r="C12" s="28">
        <v>0.19</v>
      </c>
      <c r="D12" s="29">
        <f>D11*C12</f>
        <v>1.3265306122448979</v>
      </c>
      <c r="E12" s="11">
        <f>C12</f>
        <v>0.19</v>
      </c>
    </row>
    <row r="13" spans="1:7" ht="32.25" thickBot="1" x14ac:dyDescent="0.25">
      <c r="A13" s="22" t="s">
        <v>0</v>
      </c>
      <c r="B13" s="23" t="s">
        <v>11</v>
      </c>
      <c r="C13" s="24"/>
      <c r="D13" s="25">
        <f>SUM(D11:D12)</f>
        <v>8.3082706766917287</v>
      </c>
      <c r="E13" s="17">
        <f>SUM(E11:E12)</f>
        <v>1.19</v>
      </c>
    </row>
    <row r="14" spans="1:7" x14ac:dyDescent="0.2">
      <c r="A14" s="2"/>
      <c r="B14" s="2"/>
      <c r="C14" s="1"/>
      <c r="D14" s="3"/>
    </row>
  </sheetData>
  <mergeCells count="1">
    <mergeCell ref="A1:D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LPU-EVP</vt:lpstr>
      <vt:lpstr>LPU-EVP (Vertreterprovision)</vt:lpstr>
      <vt:lpstr>'LPU-EVP'!Druckbereich</vt:lpstr>
    </vt:vector>
  </TitlesOfParts>
  <Company>DLR RNH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Gutzler</dc:creator>
  <cp:lastModifiedBy>Matthias Gutzler</cp:lastModifiedBy>
  <cp:lastPrinted>2014-10-16T13:49:48Z</cp:lastPrinted>
  <dcterms:created xsi:type="dcterms:W3CDTF">2011-07-27T08:58:50Z</dcterms:created>
  <dcterms:modified xsi:type="dcterms:W3CDTF">2018-02-01T08:24:15Z</dcterms:modified>
</cp:coreProperties>
</file>